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SOPS!$B$1:$L$131</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L126" i="1" l="1"/>
  <c r="J126" i="1"/>
  <c r="L122" i="1"/>
  <c r="J122" i="1"/>
  <c r="L118" i="1"/>
  <c r="J118" i="1"/>
  <c r="L114" i="1"/>
  <c r="J114" i="1"/>
  <c r="J131" i="1" s="1"/>
  <c r="J111" i="1"/>
  <c r="L106" i="1"/>
  <c r="L111" i="1" s="1"/>
  <c r="J106" i="1"/>
  <c r="L98" i="1"/>
  <c r="J98" i="1"/>
  <c r="L94" i="1"/>
  <c r="J94" i="1"/>
  <c r="L90" i="1"/>
  <c r="J90" i="1"/>
  <c r="L86" i="1"/>
  <c r="J86" i="1"/>
  <c r="J103" i="1" s="1"/>
  <c r="L78" i="1"/>
  <c r="J78" i="1"/>
  <c r="L74" i="1"/>
  <c r="J74" i="1"/>
  <c r="L70" i="1"/>
  <c r="J70" i="1"/>
  <c r="L66" i="1"/>
  <c r="J66" i="1"/>
  <c r="J83" i="1" s="1"/>
  <c r="L58" i="1"/>
  <c r="J58" i="1"/>
  <c r="L54" i="1"/>
  <c r="J54" i="1"/>
  <c r="L50" i="1"/>
  <c r="J50" i="1"/>
  <c r="L46" i="1"/>
  <c r="J46" i="1"/>
  <c r="L42" i="1"/>
  <c r="J42" i="1"/>
  <c r="L38" i="1"/>
  <c r="J38" i="1"/>
  <c r="L34" i="1"/>
  <c r="J34" i="1"/>
  <c r="L30" i="1"/>
  <c r="J30" i="1"/>
  <c r="J63" i="1" s="1"/>
  <c r="L22" i="1"/>
  <c r="L27" i="1" s="1"/>
  <c r="J22" i="1"/>
  <c r="L18" i="1"/>
  <c r="J18" i="1"/>
  <c r="L14" i="1"/>
  <c r="J14" i="1"/>
  <c r="J27" i="1" s="1"/>
  <c r="L63" i="1" l="1"/>
  <c r="L131" i="1"/>
  <c r="L83" i="1"/>
  <c r="L103" i="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<sst xmlns="http://schemas.openxmlformats.org/spreadsheetml/2006/main" count="397" uniqueCount="210">
  <si>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</si>
  <si>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</si>
  <si>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</si>
  <si>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</si>
  <si>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</si>
  <si>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</si>
  <si>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</si>
  <si>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</si>
  <si>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</si>
  <si>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</si>
  <si>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</si>
  <si>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</si>
  <si>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</si>
  <si>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</si>
  <si>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</si>
  <si>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</si>
  <si>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</si>
  <si>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</si>
  <si>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</si>
  <si>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</si>
  <si>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</si>
  <si>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</si>
  <si>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</si>
  <si>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</si>
  <si>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</si>
  <si>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</si>
  <si>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</si>
  <si>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</si>
  <si>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</si>
  <si>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</si>
  <si>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</si>
  <si>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</si>
  <si>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</si>
  <si>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</si>
  <si>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</si>
  <si>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</si>
  <si>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</si>
  <si>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</si>
  <si>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</si>
  <si>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</si>
  <si>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</si>
  <si>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</si>
  <si>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</si>
  <si>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</si>
  <si>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</si>
  <si>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</si>
  <si>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</si>
  <si>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</si>
  <si>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</si>
  <si>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</si>
  <si>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</si>
  <si>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</si>
  <si>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</si>
  <si>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</si>
  <si>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</si>
  <si>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</si>
  <si>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</si>
  <si>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</si>
  <si>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</si>
  <si>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</si>
  <si>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</si>
  <si>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</si>
  <si>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</si>
  <si>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</si>
  <si>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</si>
  <si>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</si>
  <si>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</si>
  <si>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</si>
  <si>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</si>
  <si>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</si>
  <si>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</si>
  <si>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</si>
  <si>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</si>
  <si>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</si>
  <si>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</si>
  <si>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</si>
  <si>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</si>
  <si>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</si>
  <si>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</si>
  <si>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</si>
  <si>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</si>
  <si>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</si>
  <si>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</si>
  <si>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</si>
  <si>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</si>
  <si>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</si>
  <si>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</si>
  <si>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</si>
  <si>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</si>
  <si>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</si>
  <si>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</si>
  <si>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</si>
  <si>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</si>
  <si>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</si>
  <si>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</si>
  <si>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</si>
  <si>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</si>
  <si>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</si>
  <si>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</si>
  <si>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</si>
  <si>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</si>
  <si>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</si>
  <si>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</si>
  <si>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</si>
  <si>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</si>
  <si>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</si>
  <si>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</si>
  <si>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</si>
  <si>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</si>
  <si>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</si>
  <si>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17.4.2018</t>
  </si>
  <si>
    <t>SO 11-21-02</t>
  </si>
  <si>
    <t>Propustek v ev. km 25,430</t>
  </si>
  <si>
    <t>D</t>
  </si>
  <si>
    <t>Díl:</t>
  </si>
  <si>
    <t>015</t>
  </si>
  <si>
    <t>Poplatky za skládky</t>
  </si>
  <si>
    <t xml:space="preserve">P </t>
  </si>
  <si>
    <t>01.170504-O</t>
  </si>
  <si>
    <t>Odpady</t>
  </si>
  <si>
    <t>čistá výkopová zemina-odkop</t>
  </si>
  <si>
    <t>T</t>
  </si>
  <si>
    <t>1: 161,54*1,8</t>
  </si>
  <si>
    <t>Technická specifikace položky odpovídá příslušné cenové soustavě</t>
  </si>
  <si>
    <t>04.170101-O</t>
  </si>
  <si>
    <t>beton z demolic objektů, základů TV</t>
  </si>
  <si>
    <t>1: 14,4*3,06+14*2,4</t>
  </si>
  <si>
    <t>07.020103-O</t>
  </si>
  <si>
    <t>smýcené stromy a keře</t>
  </si>
  <si>
    <t>1: 10*0,75</t>
  </si>
  <si>
    <t>10</t>
  </si>
  <si>
    <t>125738</t>
  </si>
  <si>
    <t>OTSKP-ŽS</t>
  </si>
  <si>
    <t>VYKOPÁVKY ZE ZEMNÍKŮ A SKLÁDEK TŘ. I, ODVOZ DO 20KM</t>
  </si>
  <si>
    <t>M3</t>
  </si>
  <si>
    <t>1: rampa; 7*4</t>
  </si>
  <si>
    <t>131738</t>
  </si>
  <si>
    <t>HLOUBENÍ JAM ZAPAŽ I NEPAŽ TŘ. I, ODVOZ DO 20KM</t>
  </si>
  <si>
    <t xml:space="preserve">1: 14*13,53-(2,05*13,6)_x000D_
</t>
  </si>
  <si>
    <t>131739</t>
  </si>
  <si>
    <t>PŘÍPLATEK ZA DALŠÍ 1KM DOPRAVY ZEMINY</t>
  </si>
  <si>
    <t>1: 161,54*5+28*5</t>
  </si>
  <si>
    <t>122738</t>
  </si>
  <si>
    <t>ODKOPÁVKY A PROKOPÁVKY OBECNÉ TŘ. I, ODVOZ DO 20KM</t>
  </si>
  <si>
    <t>17110</t>
  </si>
  <si>
    <t>ULOŽENÍ SYPANINY DO NÁSYPŮ SE ZHUTNĚNÍM</t>
  </si>
  <si>
    <t>17120</t>
  </si>
  <si>
    <t>ULOŽENÍ SYPANINY DO NÁSYPŮ A NA SKLÁDKY BEZ ZHUTNĚNÍ</t>
  </si>
  <si>
    <t>1: 161,54+28</t>
  </si>
  <si>
    <t>111206</t>
  </si>
  <si>
    <t>ODSTRANĚNÍ KŘOVIN S ODVOZEM DO 12KM</t>
  </si>
  <si>
    <t>M2</t>
  </si>
  <si>
    <t>1: viz. pril.2.7.1; 100</t>
  </si>
  <si>
    <t>18216</t>
  </si>
  <si>
    <t>ÚPRAVA POVRCHŮ SROVNÁNÍM ÚZEMÍ V TL DO 0,75M</t>
  </si>
  <si>
    <t>1: pril. 2.7.1; 71</t>
  </si>
  <si>
    <t>20</t>
  </si>
  <si>
    <t>Základy</t>
  </si>
  <si>
    <t>27231</t>
  </si>
  <si>
    <t>ZÁKLADY Z PROSTÉHO BETONU</t>
  </si>
  <si>
    <t xml:space="preserve">1: 0,1*3,13*15,14_x000D_
_x000D_
</t>
  </si>
  <si>
    <t>272324</t>
  </si>
  <si>
    <t>ZÁKLADY ZE ŽELEZOBETONU DO C25/30 (B30)</t>
  </si>
  <si>
    <t>1: deska; 15,94*2,2*0,2_x000D_
_x000D_
_x000D_
2: prahy; 3,6*0,6*0,3*2_x000D_
_x000D_
3: základ; 6,8</t>
  </si>
  <si>
    <t>272366</t>
  </si>
  <si>
    <t>VÝZTUŽ ZÁKLADŮ Z KARI SÍTÍ</t>
  </si>
  <si>
    <t>1: Kari 8/100/100; 7,9*35,1/1000</t>
  </si>
  <si>
    <t>272365</t>
  </si>
  <si>
    <t>VÝZTUŽ ZÁKLADŮ Z OCELI 10505, B500B</t>
  </si>
  <si>
    <t>1: pril.2.4.1; 0,45</t>
  </si>
  <si>
    <t>40</t>
  </si>
  <si>
    <t>Vodorovné konstrukce</t>
  </si>
  <si>
    <t>465512</t>
  </si>
  <si>
    <t>DLAŽBY Z LOMOVÉHO KAMENE NA MC</t>
  </si>
  <si>
    <t xml:space="preserve">1: (6,6+7,1)*0,2+(4,3+4,3+1,82+0,8+1,82+0,8)*1,1*0,2_x000D_
</t>
  </si>
  <si>
    <t>451314</t>
  </si>
  <si>
    <t>PODKLADNÍ A VÝPLŇOVÉ VRSTVY Z PROSTÉHO BETONU C25/30</t>
  </si>
  <si>
    <t xml:space="preserve">1: Podklad pod dlažbu; (6,6+7,1)*0,15+(4,3+4,3+1,82+0,8+1,82+0,8)*1,1*0,15_x000D_
_x000D_
</t>
  </si>
  <si>
    <t>458573</t>
  </si>
  <si>
    <t>VÝPLŇ ZA OPĚRAMI A ZDMI Z KAMENIVA TĚŽENÉHO, INDEX ZHUTNĚNÍ ID DO 0,9</t>
  </si>
  <si>
    <t xml:space="preserve">1: 10,57*15-4,42_x000D_
_x000D_
</t>
  </si>
  <si>
    <t>451366</t>
  </si>
  <si>
    <t>VÝZTUŽ PODKL VRSTEV Z KARI-SÍTÍ</t>
  </si>
  <si>
    <t>1: 29*4,44/1000</t>
  </si>
  <si>
    <t>80</t>
  </si>
  <si>
    <t>Trubní vedení</t>
  </si>
  <si>
    <t>86358</t>
  </si>
  <si>
    <t>POTRUBÍ Z TRUB OCELOVÝCH DN DO 600MM</t>
  </si>
  <si>
    <t>M</t>
  </si>
  <si>
    <t>1: provizorní zatrubnění; 16</t>
  </si>
  <si>
    <t>90</t>
  </si>
  <si>
    <t>Ostatní konstrukce a práce</t>
  </si>
  <si>
    <t>969258</t>
  </si>
  <si>
    <t>VYBOURÁNÍ POTRUBÍ DN DO 600MM KANALIZAČ</t>
  </si>
  <si>
    <t>966166</t>
  </si>
  <si>
    <t>BOURÁNÍ KONSTRUKCÍ ZE ŽELEZOBETONU S ODVOZEM DO 12KM</t>
  </si>
  <si>
    <t xml:space="preserve">1: pril.2.2 ; 2,1*4,2-1,2+1,9*4,2-1,2_x000D_
</t>
  </si>
  <si>
    <t>966371</t>
  </si>
  <si>
    <t>BOURÁNÍ PROPUSTŮ Z TRUB DN DO 1000MM</t>
  </si>
  <si>
    <t>1: pril.2.2 ; 14</t>
  </si>
  <si>
    <t>918372</t>
  </si>
  <si>
    <t>PROPUSTY Z TRUB DN 1200MM</t>
  </si>
  <si>
    <t>1: pril.2.3.1.-2; 15,94</t>
  </si>
  <si>
    <t>Celkem za 015</t>
  </si>
  <si>
    <t>Celkem za 10</t>
  </si>
  <si>
    <t>Celkem za 20</t>
  </si>
  <si>
    <t>Celkem za 40</t>
  </si>
  <si>
    <t>Celkem za 80</t>
  </si>
  <si>
    <t>Celkem za 90</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</si>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</sst>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1"/>
  <sheetViews>
    <sheetView showGridLines="0" tabSelected="1" view="pageBreakPreview" zoomScale="85" zoomScaleNormal="85" zoomScaleSheetLayoutView="85" workbookViewId="0">
      <pane ySplit="12" topLeftCell="A13" activePane="bottomLeft" state="frozen"/>
      <selection activeCell="B1" sqref="B1"/>
      <selection pane="bottomLeft" activeCell="J136" sqref="J136"/>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3.7773437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6" t="s">
        <v>81</v>
      </c>
      <c r="C1" s="157"/>
      <c r="D1" s="157"/>
      <c r="E1" s="157"/>
      <c r="F1" s="157"/>
      <c r="G1" s="157"/>
      <c r="H1" s="157"/>
      <c r="I1" s="93"/>
      <c r="J1" s="94"/>
      <c r="K1" s="42"/>
      <c r="L1" s="43" t="str">
        <f>D3</f>
        <v>SO 11-21-02</v>
      </c>
    </row>
    <row r="2" spans="1:15" s="13" customFormat="1" ht="57" customHeight="1" thickTop="1" thickBot="1" x14ac:dyDescent="0.35">
      <c r="B2" s="158" t="s">
        <v>10</v>
      </c>
      <c r="C2" s="159"/>
      <c r="D2" s="95"/>
      <c r="E2" s="46"/>
      <c r="F2" s="28" t="s">
        <v>107</v>
      </c>
      <c r="G2" s="44"/>
      <c r="H2" s="45"/>
      <c r="I2" s="160" t="s">
        <v>25</v>
      </c>
      <c r="J2" s="161"/>
      <c r="K2" s="162">
        <f>ROUND(SUBTOTAL(9,L13:L131),2)</f>
        <v>0</v>
      </c>
      <c r="L2" s="163"/>
    </row>
    <row r="3" spans="1:15" s="13" customFormat="1" ht="42.75" customHeight="1" thickTop="1" thickBot="1" x14ac:dyDescent="0.35">
      <c r="B3" s="96" t="s">
        <v>30</v>
      </c>
      <c r="C3" s="97"/>
      <c r="D3" s="98" t="s">
        <v>111</v>
      </c>
      <c r="E3" s="30"/>
      <c r="F3" s="29" t="s">
        <v>112</v>
      </c>
      <c r="G3" s="99"/>
      <c r="H3" s="100"/>
      <c r="I3" s="101"/>
      <c r="J3" s="102"/>
      <c r="K3" s="180"/>
      <c r="L3" s="181"/>
    </row>
    <row r="4" spans="1:15" s="13" customFormat="1" ht="18" customHeight="1" thickTop="1" x14ac:dyDescent="0.3">
      <c r="B4" s="166" t="s">
        <v>19</v>
      </c>
      <c r="C4" s="167"/>
      <c r="D4" s="168"/>
      <c r="E4" s="4" t="s">
        <v>39</v>
      </c>
      <c r="F4" s="41" t="s">
        <v>40</v>
      </c>
      <c r="G4" s="39"/>
      <c r="H4" s="40"/>
      <c r="I4" s="178" t="s">
        <v>28</v>
      </c>
      <c r="J4" s="179"/>
      <c r="K4" s="2">
        <v>824</v>
      </c>
      <c r="L4" s="3">
        <v>12</v>
      </c>
    </row>
    <row r="5" spans="1:15" s="13" customFormat="1" ht="18" customHeight="1" x14ac:dyDescent="0.3">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3">
      <c r="B6" s="103" t="s">
        <v>18</v>
      </c>
      <c r="C6" s="104"/>
      <c r="D6" s="104"/>
      <c r="E6" s="4" t="s">
        <v>209</v>
      </c>
      <c r="F6" s="182"/>
      <c r="G6" s="182"/>
      <c r="H6" s="183"/>
      <c r="I6" s="169" t="s">
        <v>21</v>
      </c>
      <c r="J6" s="168"/>
      <c r="K6" s="5"/>
      <c r="L6" s="49"/>
      <c r="O6" s="53"/>
    </row>
    <row r="7" spans="1:15" s="13" customFormat="1" ht="18" customHeight="1" x14ac:dyDescent="0.2">
      <c r="B7" s="172" t="s">
        <v>22</v>
      </c>
      <c r="C7" s="155"/>
      <c r="D7" s="155"/>
      <c r="E7" s="105">
        <v>43466</v>
      </c>
      <c r="F7" s="184" t="s">
        <v>17</v>
      </c>
      <c r="G7" s="185"/>
      <c r="H7" s="186"/>
      <c r="I7" s="177" t="s">
        <v>24</v>
      </c>
      <c r="J7" s="167"/>
      <c r="K7" s="47">
        <v>2017</v>
      </c>
      <c r="L7" s="50"/>
      <c r="O7" s="54"/>
    </row>
    <row r="8" spans="1:15" s="13" customFormat="1" ht="19.5" customHeight="1" thickBot="1" x14ac:dyDescent="0.35">
      <c r="B8" s="187" t="s">
        <v>23</v>
      </c>
      <c r="C8" s="188"/>
      <c r="D8" s="188"/>
      <c r="E8" s="106">
        <v>43800</v>
      </c>
      <c r="F8" s="19" t="s">
        <v>97</v>
      </c>
      <c r="G8" s="189" t="s">
        <v>109</v>
      </c>
      <c r="H8" s="190"/>
      <c r="I8" s="154" t="s">
        <v>16</v>
      </c>
      <c r="J8" s="155"/>
      <c r="K8" s="48" t="s">
        <v>110</v>
      </c>
      <c r="L8" s="51"/>
    </row>
    <row r="9" spans="1:15" s="13" customFormat="1" ht="9.75" customHeight="1" x14ac:dyDescent="0.3">
      <c r="B9" s="175" t="str">
        <f>F2</f>
        <v>Zvýšení trať. rychlosti v úseku Oldřichov u Duchcova-Bílina</v>
      </c>
      <c r="C9" s="176"/>
      <c r="D9" s="176"/>
      <c r="E9" s="176"/>
      <c r="F9" s="176"/>
      <c r="G9" s="176"/>
      <c r="H9" s="176"/>
      <c r="I9" s="176"/>
      <c r="J9" s="176"/>
      <c r="K9" s="20" t="str">
        <f>$I$5</f>
        <v>ISPROFIN:</v>
      </c>
      <c r="L9" s="52" t="str">
        <f>K5</f>
        <v>17-020.201</v>
      </c>
    </row>
    <row r="10" spans="1:15" s="13" customFormat="1" ht="15" customHeight="1" x14ac:dyDescent="0.3">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3">
      <c r="B11" s="173"/>
      <c r="C11" s="152"/>
      <c r="D11" s="152"/>
      <c r="E11" s="152"/>
      <c r="F11" s="152"/>
      <c r="G11" s="152"/>
      <c r="H11" s="152"/>
      <c r="I11" s="152"/>
      <c r="J11" s="152"/>
      <c r="K11" s="164"/>
      <c r="L11" s="165"/>
    </row>
    <row r="12" spans="1:15" s="13" customFormat="1" ht="12.75" customHeight="1" thickBot="1" x14ac:dyDescent="0.35">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x14ac:dyDescent="0.2">
      <c r="A14" s="69" t="s">
        <v>117</v>
      </c>
      <c r="B14" s="110">
        <v>1</v>
      </c>
      <c r="C14" s="111" t="s">
        <v>118</v>
      </c>
      <c r="D14" s="111"/>
      <c r="E14" s="111" t="s">
        <v>119</v>
      </c>
      <c r="F14" s="89" t="s">
        <v>120</v>
      </c>
      <c r="G14" s="111" t="s">
        <v>121</v>
      </c>
      <c r="H14" s="112">
        <v>290.77199999999999</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122</v>
      </c>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x14ac:dyDescent="0.2">
      <c r="A18" s="69" t="s">
        <v>117</v>
      </c>
      <c r="B18" s="110">
        <v>2</v>
      </c>
      <c r="C18" s="111" t="s">
        <v>124</v>
      </c>
      <c r="D18" s="111"/>
      <c r="E18" s="111" t="s">
        <v>119</v>
      </c>
      <c r="F18" s="89" t="s">
        <v>125</v>
      </c>
      <c r="G18" s="111" t="s">
        <v>121</v>
      </c>
      <c r="H18" s="112">
        <v>77.664000000000001</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126</v>
      </c>
      <c r="G20" s="114"/>
      <c r="H20" s="115"/>
      <c r="I20" s="115"/>
      <c r="J20" s="115"/>
      <c r="K20" s="85"/>
      <c r="L20" s="80"/>
      <c r="M20" s="71"/>
    </row>
    <row r="21" spans="1:13" s="69" customFormat="1" x14ac:dyDescent="0.2">
      <c r="A21" s="69" t="s">
        <v>8</v>
      </c>
      <c r="B21" s="113"/>
      <c r="C21" s="114"/>
      <c r="D21" s="114"/>
      <c r="E21" s="114"/>
      <c r="F21" s="89" t="s">
        <v>123</v>
      </c>
      <c r="G21" s="114"/>
      <c r="H21" s="115"/>
      <c r="I21" s="115"/>
      <c r="J21" s="115"/>
      <c r="K21" s="85"/>
      <c r="L21" s="80"/>
      <c r="M21" s="71"/>
    </row>
    <row r="22" spans="1:13" s="69" customFormat="1" x14ac:dyDescent="0.2">
      <c r="A22" s="69" t="s">
        <v>117</v>
      </c>
      <c r="B22" s="110">
        <v>3</v>
      </c>
      <c r="C22" s="111" t="s">
        <v>127</v>
      </c>
      <c r="D22" s="111"/>
      <c r="E22" s="111" t="s">
        <v>119</v>
      </c>
      <c r="F22" s="89" t="s">
        <v>128</v>
      </c>
      <c r="G22" s="111" t="s">
        <v>121</v>
      </c>
      <c r="H22" s="112">
        <v>7.5</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0.399999999999999" x14ac:dyDescent="0.2">
      <c r="A27" s="69" t="s">
        <v>101</v>
      </c>
      <c r="B27" s="119"/>
      <c r="C27" s="120" t="s">
        <v>203</v>
      </c>
      <c r="D27" s="120"/>
      <c r="E27" s="120"/>
      <c r="F27" s="120" t="s">
        <v>116</v>
      </c>
      <c r="G27" s="120"/>
      <c r="H27" s="121"/>
      <c r="I27" s="121"/>
      <c r="J27" s="121">
        <f>SUBTOTAL(9,J14:J26)</f>
        <v>0</v>
      </c>
      <c r="K27" s="87"/>
      <c r="L27" s="88">
        <f>SUBTOTAL(9,L14:L26)</f>
        <v>0</v>
      </c>
      <c r="M27" s="71"/>
    </row>
    <row r="28" spans="1:13" s="69" customFormat="1" ht="10.8"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130</v>
      </c>
      <c r="D29" s="108"/>
      <c r="E29" s="108"/>
      <c r="F29" s="108" t="s">
        <v>9</v>
      </c>
      <c r="G29" s="108"/>
      <c r="H29" s="109"/>
      <c r="I29" s="109"/>
      <c r="J29" s="109"/>
      <c r="K29" s="82"/>
      <c r="L29" s="83"/>
      <c r="M29" s="71"/>
    </row>
    <row r="30" spans="1:13" s="69" customFormat="1" x14ac:dyDescent="0.2">
      <c r="A30" s="69" t="s">
        <v>117</v>
      </c>
      <c r="B30" s="110">
        <v>4</v>
      </c>
      <c r="C30" s="111" t="s">
        <v>131</v>
      </c>
      <c r="D30" s="111"/>
      <c r="E30" s="111" t="s">
        <v>132</v>
      </c>
      <c r="F30" s="89" t="s">
        <v>133</v>
      </c>
      <c r="G30" s="111" t="s">
        <v>134</v>
      </c>
      <c r="H30" s="112">
        <v>28</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x14ac:dyDescent="0.2">
      <c r="A32" s="70" t="s">
        <v>7</v>
      </c>
      <c r="B32" s="113"/>
      <c r="C32" s="114"/>
      <c r="D32" s="114"/>
      <c r="E32" s="114"/>
      <c r="F32" s="89" t="s">
        <v>135</v>
      </c>
      <c r="G32" s="127"/>
      <c r="H32" s="115"/>
      <c r="I32" s="115"/>
      <c r="J32" s="115"/>
      <c r="K32" s="85"/>
      <c r="L32" s="80"/>
    </row>
    <row r="33" spans="1:12" s="69" customFormat="1" x14ac:dyDescent="0.2">
      <c r="A33" s="70" t="s">
        <v>8</v>
      </c>
      <c r="B33" s="113"/>
      <c r="C33" s="114"/>
      <c r="D33" s="114"/>
      <c r="E33" s="114"/>
      <c r="F33" s="89" t="s">
        <v>123</v>
      </c>
      <c r="G33" s="127"/>
      <c r="H33" s="115"/>
      <c r="I33" s="115"/>
      <c r="J33" s="115"/>
      <c r="K33" s="85"/>
      <c r="L33" s="80"/>
    </row>
    <row r="34" spans="1:12" s="69" customFormat="1" x14ac:dyDescent="0.2">
      <c r="A34" s="70" t="s">
        <v>117</v>
      </c>
      <c r="B34" s="110">
        <v>5</v>
      </c>
      <c r="C34" s="111" t="s">
        <v>136</v>
      </c>
      <c r="D34" s="111"/>
      <c r="E34" s="111" t="s">
        <v>132</v>
      </c>
      <c r="F34" s="89" t="s">
        <v>137</v>
      </c>
      <c r="G34" s="128" t="s">
        <v>134</v>
      </c>
      <c r="H34" s="112">
        <v>161.54</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ht="20.399999999999999"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123</v>
      </c>
      <c r="G37" s="127"/>
      <c r="H37" s="115"/>
      <c r="I37" s="115"/>
      <c r="J37" s="115"/>
      <c r="K37" s="85"/>
      <c r="L37" s="80"/>
    </row>
    <row r="38" spans="1:12" s="69" customFormat="1" x14ac:dyDescent="0.2">
      <c r="A38" s="70" t="s">
        <v>117</v>
      </c>
      <c r="B38" s="110">
        <v>6</v>
      </c>
      <c r="C38" s="111" t="s">
        <v>139</v>
      </c>
      <c r="D38" s="111"/>
      <c r="E38" s="111" t="s">
        <v>132</v>
      </c>
      <c r="F38" s="89" t="s">
        <v>140</v>
      </c>
      <c r="G38" s="128" t="s">
        <v>134</v>
      </c>
      <c r="H38" s="112">
        <v>947.7</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123</v>
      </c>
      <c r="G41" s="127"/>
      <c r="H41" s="115"/>
      <c r="I41" s="115"/>
      <c r="J41" s="115"/>
      <c r="K41" s="85"/>
      <c r="L41" s="80"/>
    </row>
    <row r="42" spans="1:12" s="69" customFormat="1" x14ac:dyDescent="0.2">
      <c r="A42" s="70" t="s">
        <v>117</v>
      </c>
      <c r="B42" s="110">
        <v>7</v>
      </c>
      <c r="C42" s="111" t="s">
        <v>142</v>
      </c>
      <c r="D42" s="111"/>
      <c r="E42" s="111" t="s">
        <v>132</v>
      </c>
      <c r="F42" s="89" t="s">
        <v>143</v>
      </c>
      <c r="G42" s="128" t="s">
        <v>134</v>
      </c>
      <c r="H42" s="112">
        <v>28</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x14ac:dyDescent="0.2">
      <c r="A44" s="70" t="s">
        <v>7</v>
      </c>
      <c r="B44" s="113"/>
      <c r="C44" s="114"/>
      <c r="D44" s="114"/>
      <c r="E44" s="114"/>
      <c r="F44" s="89" t="s">
        <v>135</v>
      </c>
      <c r="G44" s="127"/>
      <c r="H44" s="115"/>
      <c r="I44" s="115"/>
      <c r="J44" s="115"/>
      <c r="K44" s="85"/>
      <c r="L44" s="80"/>
    </row>
    <row r="45" spans="1:12" s="69" customFormat="1" x14ac:dyDescent="0.2">
      <c r="A45" s="70" t="s">
        <v>8</v>
      </c>
      <c r="B45" s="113"/>
      <c r="C45" s="114"/>
      <c r="D45" s="114"/>
      <c r="E45" s="114"/>
      <c r="F45" s="89" t="s">
        <v>123</v>
      </c>
      <c r="G45" s="127"/>
      <c r="H45" s="115"/>
      <c r="I45" s="115"/>
      <c r="J45" s="115"/>
      <c r="K45" s="85"/>
      <c r="L45" s="80"/>
    </row>
    <row r="46" spans="1:12" s="69" customFormat="1" x14ac:dyDescent="0.2">
      <c r="A46" s="70" t="s">
        <v>117</v>
      </c>
      <c r="B46" s="110">
        <v>8</v>
      </c>
      <c r="C46" s="111" t="s">
        <v>144</v>
      </c>
      <c r="D46" s="111"/>
      <c r="E46" s="111" t="s">
        <v>132</v>
      </c>
      <c r="F46" s="89" t="s">
        <v>145</v>
      </c>
      <c r="G46" s="128" t="s">
        <v>134</v>
      </c>
      <c r="H46" s="112">
        <v>28</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x14ac:dyDescent="0.2">
      <c r="A48" s="70" t="s">
        <v>7</v>
      </c>
      <c r="B48" s="113"/>
      <c r="C48" s="114"/>
      <c r="D48" s="114"/>
      <c r="E48" s="114"/>
      <c r="F48" s="89" t="s">
        <v>135</v>
      </c>
      <c r="G48" s="127"/>
      <c r="H48" s="115"/>
      <c r="I48" s="115"/>
      <c r="J48" s="115"/>
      <c r="K48" s="85"/>
      <c r="L48" s="80"/>
    </row>
    <row r="49" spans="1:12" s="69" customFormat="1" x14ac:dyDescent="0.2">
      <c r="A49" s="70" t="s">
        <v>8</v>
      </c>
      <c r="B49" s="113"/>
      <c r="C49" s="114"/>
      <c r="D49" s="114"/>
      <c r="E49" s="114"/>
      <c r="F49" s="89" t="s">
        <v>123</v>
      </c>
      <c r="G49" s="127"/>
      <c r="H49" s="115"/>
      <c r="I49" s="115"/>
      <c r="J49" s="115"/>
      <c r="K49" s="85"/>
      <c r="L49" s="80"/>
    </row>
    <row r="50" spans="1:12" x14ac:dyDescent="0.2">
      <c r="A50" s="70" t="s">
        <v>117</v>
      </c>
      <c r="B50" s="110">
        <v>9</v>
      </c>
      <c r="C50" s="111" t="s">
        <v>146</v>
      </c>
      <c r="D50" s="111"/>
      <c r="E50" s="111" t="s">
        <v>132</v>
      </c>
      <c r="F50" s="89" t="s">
        <v>147</v>
      </c>
      <c r="G50" s="128" t="s">
        <v>134</v>
      </c>
      <c r="H50" s="112">
        <v>189.54</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148</v>
      </c>
      <c r="G52" s="127"/>
      <c r="H52" s="115"/>
      <c r="I52" s="115"/>
      <c r="J52" s="115"/>
      <c r="K52" s="85"/>
      <c r="L52" s="80"/>
    </row>
    <row r="53" spans="1:12" x14ac:dyDescent="0.2">
      <c r="A53" s="70" t="s">
        <v>8</v>
      </c>
      <c r="B53" s="113"/>
      <c r="C53" s="114"/>
      <c r="D53" s="114"/>
      <c r="E53" s="114"/>
      <c r="F53" s="89" t="s">
        <v>123</v>
      </c>
      <c r="G53" s="127"/>
      <c r="H53" s="115"/>
      <c r="I53" s="115"/>
      <c r="J53" s="115"/>
      <c r="K53" s="85"/>
      <c r="L53" s="80"/>
    </row>
    <row r="54" spans="1:12" x14ac:dyDescent="0.2">
      <c r="A54" s="70" t="s">
        <v>117</v>
      </c>
      <c r="B54" s="110">
        <v>10</v>
      </c>
      <c r="C54" s="111" t="s">
        <v>149</v>
      </c>
      <c r="D54" s="111"/>
      <c r="E54" s="111" t="s">
        <v>132</v>
      </c>
      <c r="F54" s="89" t="s">
        <v>150</v>
      </c>
      <c r="G54" s="128" t="s">
        <v>151</v>
      </c>
      <c r="H54" s="112">
        <v>100</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152</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s="69" customFormat="1" x14ac:dyDescent="0.2">
      <c r="A58" s="70" t="s">
        <v>117</v>
      </c>
      <c r="B58" s="110">
        <v>11</v>
      </c>
      <c r="C58" s="111" t="s">
        <v>153</v>
      </c>
      <c r="D58" s="111"/>
      <c r="E58" s="111" t="s">
        <v>132</v>
      </c>
      <c r="F58" s="89" t="s">
        <v>154</v>
      </c>
      <c r="G58" s="128" t="s">
        <v>151</v>
      </c>
      <c r="H58" s="112">
        <v>71</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155</v>
      </c>
      <c r="G60" s="127"/>
      <c r="H60" s="115"/>
      <c r="I60" s="115"/>
      <c r="J60" s="115"/>
      <c r="K60" s="85"/>
      <c r="L60" s="80"/>
    </row>
    <row r="61" spans="1:12" s="69" customFormat="1" x14ac:dyDescent="0.2">
      <c r="A61" s="70" t="s">
        <v>8</v>
      </c>
      <c r="B61" s="113"/>
      <c r="C61" s="114"/>
      <c r="D61" s="114"/>
      <c r="E61" s="114"/>
      <c r="F61" s="89" t="s">
        <v>123</v>
      </c>
      <c r="G61" s="127"/>
      <c r="H61" s="115"/>
      <c r="I61" s="115"/>
      <c r="J61" s="115"/>
      <c r="K61" s="85"/>
      <c r="L61" s="80"/>
    </row>
    <row r="62" spans="1:12" s="69" customFormat="1" x14ac:dyDescent="0.2">
      <c r="A62" s="70"/>
      <c r="B62" s="116"/>
      <c r="C62" s="117"/>
      <c r="D62" s="117"/>
      <c r="E62" s="117"/>
      <c r="F62" s="117"/>
      <c r="G62" s="129"/>
      <c r="H62" s="118"/>
      <c r="I62" s="118"/>
      <c r="J62" s="118"/>
      <c r="K62" s="86"/>
      <c r="L62" s="81"/>
    </row>
    <row r="63" spans="1:12" s="69" customFormat="1" x14ac:dyDescent="0.2">
      <c r="A63" s="70" t="s">
        <v>101</v>
      </c>
      <c r="B63" s="119"/>
      <c r="C63" s="120" t="s">
        <v>204</v>
      </c>
      <c r="D63" s="120"/>
      <c r="E63" s="120"/>
      <c r="F63" s="120" t="s">
        <v>9</v>
      </c>
      <c r="G63" s="130"/>
      <c r="H63" s="121"/>
      <c r="I63" s="121"/>
      <c r="J63" s="121">
        <f>SUBTOTAL(9,J30:J62)</f>
        <v>0</v>
      </c>
      <c r="K63" s="87"/>
      <c r="L63" s="88">
        <f>SUBTOTAL(9,L30:L62)</f>
        <v>0</v>
      </c>
    </row>
    <row r="64" spans="1:12" s="69" customFormat="1" ht="10.8" thickBot="1" x14ac:dyDescent="0.25">
      <c r="A64" s="70"/>
      <c r="B64" s="122"/>
      <c r="C64" s="123"/>
      <c r="D64" s="123"/>
      <c r="E64" s="123"/>
      <c r="F64" s="123"/>
      <c r="G64" s="124"/>
      <c r="H64" s="125"/>
      <c r="I64" s="126"/>
      <c r="J64" s="125"/>
      <c r="K64" s="78"/>
      <c r="L64" s="78"/>
    </row>
    <row r="65" spans="1:12" s="69" customFormat="1" x14ac:dyDescent="0.2">
      <c r="A65" s="70" t="s">
        <v>113</v>
      </c>
      <c r="B65" s="107" t="s">
        <v>114</v>
      </c>
      <c r="C65" s="108" t="s">
        <v>156</v>
      </c>
      <c r="D65" s="108"/>
      <c r="E65" s="108"/>
      <c r="F65" s="108" t="s">
        <v>157</v>
      </c>
      <c r="G65" s="131"/>
      <c r="H65" s="109"/>
      <c r="I65" s="109"/>
      <c r="J65" s="109"/>
      <c r="K65" s="82"/>
      <c r="L65" s="83"/>
    </row>
    <row r="66" spans="1:12" s="69" customFormat="1" x14ac:dyDescent="0.2">
      <c r="A66" s="70" t="s">
        <v>117</v>
      </c>
      <c r="B66" s="110">
        <v>12</v>
      </c>
      <c r="C66" s="111" t="s">
        <v>158</v>
      </c>
      <c r="D66" s="111"/>
      <c r="E66" s="111" t="s">
        <v>132</v>
      </c>
      <c r="F66" s="89" t="s">
        <v>159</v>
      </c>
      <c r="G66" s="128" t="s">
        <v>134</v>
      </c>
      <c r="H66" s="112">
        <v>4.7389999999999999</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ht="30.6" x14ac:dyDescent="0.2">
      <c r="A68" s="70" t="s">
        <v>7</v>
      </c>
      <c r="B68" s="113"/>
      <c r="C68" s="114"/>
      <c r="D68" s="114"/>
      <c r="E68" s="114"/>
      <c r="F68" s="89" t="s">
        <v>160</v>
      </c>
      <c r="G68" s="127"/>
      <c r="H68" s="115"/>
      <c r="I68" s="115"/>
      <c r="J68" s="115"/>
      <c r="K68" s="85"/>
      <c r="L68" s="80"/>
    </row>
    <row r="69" spans="1:12" s="69" customFormat="1" x14ac:dyDescent="0.2">
      <c r="A69" s="70" t="s">
        <v>8</v>
      </c>
      <c r="B69" s="113"/>
      <c r="C69" s="114"/>
      <c r="D69" s="114"/>
      <c r="E69" s="114"/>
      <c r="F69" s="89" t="s">
        <v>123</v>
      </c>
      <c r="G69" s="127"/>
      <c r="H69" s="115"/>
      <c r="I69" s="115"/>
      <c r="J69" s="115"/>
      <c r="K69" s="85"/>
      <c r="L69" s="80"/>
    </row>
    <row r="70" spans="1:12" x14ac:dyDescent="0.2">
      <c r="A70" s="1" t="s">
        <v>117</v>
      </c>
      <c r="B70" s="110">
        <v>13</v>
      </c>
      <c r="C70" s="111" t="s">
        <v>161</v>
      </c>
      <c r="D70" s="111"/>
      <c r="E70" s="111" t="s">
        <v>132</v>
      </c>
      <c r="F70" s="89" t="s">
        <v>162</v>
      </c>
      <c r="G70" s="128" t="s">
        <v>134</v>
      </c>
      <c r="H70" s="112">
        <v>15.11</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ht="61.2" x14ac:dyDescent="0.2">
      <c r="A72" s="1" t="s">
        <v>7</v>
      </c>
      <c r="B72" s="113"/>
      <c r="C72" s="114"/>
      <c r="D72" s="114"/>
      <c r="E72" s="114"/>
      <c r="F72" s="89" t="s">
        <v>163</v>
      </c>
      <c r="G72" s="127"/>
      <c r="H72" s="115"/>
      <c r="I72" s="115"/>
      <c r="J72" s="115"/>
      <c r="K72" s="85"/>
      <c r="L72" s="80"/>
    </row>
    <row r="73" spans="1:12" x14ac:dyDescent="0.2">
      <c r="A73" s="1" t="s">
        <v>8</v>
      </c>
      <c r="B73" s="113"/>
      <c r="C73" s="114"/>
      <c r="D73" s="114"/>
      <c r="E73" s="114"/>
      <c r="F73" s="89" t="s">
        <v>123</v>
      </c>
      <c r="G73" s="127"/>
      <c r="H73" s="115"/>
      <c r="I73" s="115"/>
      <c r="J73" s="115"/>
      <c r="K73" s="85"/>
      <c r="L73" s="80"/>
    </row>
    <row r="74" spans="1:12" x14ac:dyDescent="0.2">
      <c r="A74" s="1" t="s">
        <v>117</v>
      </c>
      <c r="B74" s="110">
        <v>14</v>
      </c>
      <c r="C74" s="111" t="s">
        <v>164</v>
      </c>
      <c r="D74" s="111"/>
      <c r="E74" s="111" t="s">
        <v>132</v>
      </c>
      <c r="F74" s="89" t="s">
        <v>165</v>
      </c>
      <c r="G74" s="128" t="s">
        <v>121</v>
      </c>
      <c r="H74" s="112">
        <v>0.27700000000000002</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x14ac:dyDescent="0.2">
      <c r="A76" s="1" t="s">
        <v>7</v>
      </c>
      <c r="B76" s="113"/>
      <c r="C76" s="114"/>
      <c r="D76" s="114"/>
      <c r="E76" s="114"/>
      <c r="F76" s="89" t="s">
        <v>166</v>
      </c>
      <c r="G76" s="127"/>
      <c r="H76" s="115"/>
      <c r="I76" s="115"/>
      <c r="J76" s="115"/>
      <c r="K76" s="85"/>
      <c r="L76" s="80"/>
    </row>
    <row r="77" spans="1:12" x14ac:dyDescent="0.2">
      <c r="A77" s="1" t="s">
        <v>8</v>
      </c>
      <c r="B77" s="113"/>
      <c r="C77" s="114"/>
      <c r="D77" s="114"/>
      <c r="E77" s="114"/>
      <c r="F77" s="89" t="s">
        <v>123</v>
      </c>
      <c r="G77" s="127"/>
      <c r="H77" s="115"/>
      <c r="I77" s="115"/>
      <c r="J77" s="115"/>
      <c r="K77" s="85"/>
      <c r="L77" s="80"/>
    </row>
    <row r="78" spans="1:12" x14ac:dyDescent="0.2">
      <c r="A78" s="1" t="s">
        <v>117</v>
      </c>
      <c r="B78" s="110">
        <v>15</v>
      </c>
      <c r="C78" s="111" t="s">
        <v>167</v>
      </c>
      <c r="D78" s="111"/>
      <c r="E78" s="111" t="s">
        <v>132</v>
      </c>
      <c r="F78" s="89" t="s">
        <v>168</v>
      </c>
      <c r="G78" s="128" t="s">
        <v>121</v>
      </c>
      <c r="H78" s="112">
        <v>0.45</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x14ac:dyDescent="0.2">
      <c r="A80" s="1" t="s">
        <v>7</v>
      </c>
      <c r="B80" s="113"/>
      <c r="C80" s="114"/>
      <c r="D80" s="114"/>
      <c r="E80" s="114"/>
      <c r="F80" s="89" t="s">
        <v>169</v>
      </c>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c r="B82" s="116"/>
      <c r="C82" s="117"/>
      <c r="D82" s="117"/>
      <c r="E82" s="117"/>
      <c r="F82" s="117"/>
      <c r="G82" s="129"/>
      <c r="H82" s="118"/>
      <c r="I82" s="118"/>
      <c r="J82" s="118"/>
      <c r="K82" s="86"/>
      <c r="L82" s="81"/>
    </row>
    <row r="83" spans="1:12" x14ac:dyDescent="0.2">
      <c r="A83" s="1" t="s">
        <v>101</v>
      </c>
      <c r="B83" s="119"/>
      <c r="C83" s="120" t="s">
        <v>205</v>
      </c>
      <c r="D83" s="120"/>
      <c r="E83" s="120"/>
      <c r="F83" s="120" t="s">
        <v>157</v>
      </c>
      <c r="G83" s="130"/>
      <c r="H83" s="121"/>
      <c r="I83" s="121"/>
      <c r="J83" s="121">
        <f>SUBTOTAL(9,J66:J82)</f>
        <v>0</v>
      </c>
      <c r="K83" s="87"/>
      <c r="L83" s="88">
        <f>SUBTOTAL(9,L66:L82)</f>
        <v>0</v>
      </c>
    </row>
    <row r="84" spans="1:12" ht="10.8" thickBot="1" x14ac:dyDescent="0.25">
      <c r="A84" s="1"/>
      <c r="B84" s="122"/>
      <c r="C84" s="123"/>
      <c r="D84" s="123"/>
      <c r="E84" s="123"/>
      <c r="F84" s="123"/>
      <c r="G84" s="124"/>
      <c r="H84" s="125"/>
      <c r="I84" s="126"/>
      <c r="J84" s="125"/>
      <c r="K84" s="78"/>
      <c r="L84" s="78"/>
    </row>
    <row r="85" spans="1:12" x14ac:dyDescent="0.2">
      <c r="A85" s="1" t="s">
        <v>113</v>
      </c>
      <c r="B85" s="107" t="s">
        <v>114</v>
      </c>
      <c r="C85" s="108" t="s">
        <v>170</v>
      </c>
      <c r="D85" s="108"/>
      <c r="E85" s="108"/>
      <c r="F85" s="108" t="s">
        <v>171</v>
      </c>
      <c r="G85" s="131"/>
      <c r="H85" s="109"/>
      <c r="I85" s="109"/>
      <c r="J85" s="109"/>
      <c r="K85" s="82"/>
      <c r="L85" s="83"/>
    </row>
    <row r="86" spans="1:12" x14ac:dyDescent="0.2">
      <c r="A86" s="1" t="s">
        <v>117</v>
      </c>
      <c r="B86" s="110">
        <v>16</v>
      </c>
      <c r="C86" s="111" t="s">
        <v>172</v>
      </c>
      <c r="D86" s="111"/>
      <c r="E86" s="111" t="s">
        <v>132</v>
      </c>
      <c r="F86" s="89" t="s">
        <v>173</v>
      </c>
      <c r="G86" s="128" t="s">
        <v>134</v>
      </c>
      <c r="H86" s="112">
        <v>5.7850000000000001</v>
      </c>
      <c r="I86" s="112"/>
      <c r="J86" s="112" t="str">
        <f>IF(ISNUMBER(I86),ROUND(H86*I86,3),"")</f>
        <v/>
      </c>
      <c r="K86" s="84"/>
      <c r="L86" s="79">
        <f>ROUND(H86*K86,2)</f>
        <v>0</v>
      </c>
    </row>
    <row r="87" spans="1:12" x14ac:dyDescent="0.2">
      <c r="A87" s="1" t="s">
        <v>5</v>
      </c>
      <c r="B87" s="113"/>
      <c r="C87" s="114"/>
      <c r="D87" s="114"/>
      <c r="E87" s="114"/>
      <c r="F87" s="89"/>
      <c r="G87" s="127"/>
      <c r="H87" s="115"/>
      <c r="I87" s="115"/>
      <c r="J87" s="115"/>
      <c r="K87" s="85"/>
      <c r="L87" s="80"/>
    </row>
    <row r="88" spans="1:12" ht="20.399999999999999" x14ac:dyDescent="0.2">
      <c r="A88" s="1" t="s">
        <v>7</v>
      </c>
      <c r="B88" s="113"/>
      <c r="C88" s="114"/>
      <c r="D88" s="114"/>
      <c r="E88" s="114"/>
      <c r="F88" s="89" t="s">
        <v>174</v>
      </c>
      <c r="G88" s="127"/>
      <c r="H88" s="115"/>
      <c r="I88" s="115"/>
      <c r="J88" s="115"/>
      <c r="K88" s="85"/>
      <c r="L88" s="80"/>
    </row>
    <row r="89" spans="1:12" x14ac:dyDescent="0.2">
      <c r="A89" s="1" t="s">
        <v>8</v>
      </c>
      <c r="B89" s="113"/>
      <c r="C89" s="114"/>
      <c r="D89" s="114"/>
      <c r="E89" s="114"/>
      <c r="F89" s="89" t="s">
        <v>123</v>
      </c>
      <c r="G89" s="127"/>
      <c r="H89" s="115"/>
      <c r="I89" s="115"/>
      <c r="J89" s="115"/>
      <c r="K89" s="85"/>
      <c r="L89" s="80"/>
    </row>
    <row r="90" spans="1:12" x14ac:dyDescent="0.2">
      <c r="A90" s="1" t="s">
        <v>117</v>
      </c>
      <c r="B90" s="110">
        <v>17</v>
      </c>
      <c r="C90" s="111" t="s">
        <v>175</v>
      </c>
      <c r="D90" s="111"/>
      <c r="E90" s="111" t="s">
        <v>132</v>
      </c>
      <c r="F90" s="89" t="s">
        <v>176</v>
      </c>
      <c r="G90" s="128" t="s">
        <v>134</v>
      </c>
      <c r="H90" s="112">
        <v>4.3390000000000004</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ht="30.6" x14ac:dyDescent="0.2">
      <c r="A92" s="1" t="s">
        <v>7</v>
      </c>
      <c r="B92" s="113"/>
      <c r="C92" s="114"/>
      <c r="D92" s="114"/>
      <c r="E92" s="114"/>
      <c r="F92" s="89" t="s">
        <v>177</v>
      </c>
      <c r="G92" s="127"/>
      <c r="H92" s="115"/>
      <c r="I92" s="115"/>
      <c r="J92" s="115"/>
      <c r="K92" s="85"/>
      <c r="L92" s="80"/>
    </row>
    <row r="93" spans="1:12" x14ac:dyDescent="0.2">
      <c r="A93" s="1" t="s">
        <v>8</v>
      </c>
      <c r="B93" s="113"/>
      <c r="C93" s="114"/>
      <c r="D93" s="114"/>
      <c r="E93" s="114"/>
      <c r="F93" s="89" t="s">
        <v>123</v>
      </c>
      <c r="G93" s="127"/>
      <c r="H93" s="115"/>
      <c r="I93" s="115"/>
      <c r="J93" s="115"/>
      <c r="K93" s="85"/>
      <c r="L93" s="80"/>
    </row>
    <row r="94" spans="1:12" x14ac:dyDescent="0.2">
      <c r="A94" s="1" t="s">
        <v>117</v>
      </c>
      <c r="B94" s="110">
        <v>18</v>
      </c>
      <c r="C94" s="111" t="s">
        <v>178</v>
      </c>
      <c r="D94" s="111"/>
      <c r="E94" s="111" t="s">
        <v>132</v>
      </c>
      <c r="F94" s="89" t="s">
        <v>179</v>
      </c>
      <c r="G94" s="128" t="s">
        <v>134</v>
      </c>
      <c r="H94" s="112">
        <v>154.13</v>
      </c>
      <c r="I94" s="112"/>
      <c r="J94" s="112" t="str">
        <f>IF(ISNUMBER(I94),ROUND(H94*I94,3),"")</f>
        <v/>
      </c>
      <c r="K94" s="84"/>
      <c r="L94" s="79">
        <f>ROUND(H94*K94,2)</f>
        <v>0</v>
      </c>
    </row>
    <row r="95" spans="1:12" x14ac:dyDescent="0.2">
      <c r="A95" s="1" t="s">
        <v>5</v>
      </c>
      <c r="B95" s="113"/>
      <c r="C95" s="114"/>
      <c r="D95" s="114"/>
      <c r="E95" s="114"/>
      <c r="F95" s="89"/>
      <c r="G95" s="127"/>
      <c r="H95" s="115"/>
      <c r="I95" s="115"/>
      <c r="J95" s="115"/>
      <c r="K95" s="85"/>
      <c r="L95" s="80"/>
    </row>
    <row r="96" spans="1:12" ht="30.6" x14ac:dyDescent="0.2">
      <c r="A96" s="1" t="s">
        <v>7</v>
      </c>
      <c r="B96" s="113"/>
      <c r="C96" s="114"/>
      <c r="D96" s="114"/>
      <c r="E96" s="114"/>
      <c r="F96" s="89" t="s">
        <v>180</v>
      </c>
      <c r="G96" s="127"/>
      <c r="H96" s="115"/>
      <c r="I96" s="115"/>
      <c r="J96" s="115"/>
      <c r="K96" s="85"/>
      <c r="L96" s="80"/>
    </row>
    <row r="97" spans="1:12" x14ac:dyDescent="0.2">
      <c r="A97" s="1" t="s">
        <v>8</v>
      </c>
      <c r="B97" s="113"/>
      <c r="C97" s="114"/>
      <c r="D97" s="114"/>
      <c r="E97" s="114"/>
      <c r="F97" s="89" t="s">
        <v>123</v>
      </c>
      <c r="G97" s="127"/>
      <c r="H97" s="115"/>
      <c r="I97" s="115"/>
      <c r="J97" s="115"/>
      <c r="K97" s="85"/>
      <c r="L97" s="80"/>
    </row>
    <row r="98" spans="1:12" x14ac:dyDescent="0.2">
      <c r="A98" s="1" t="s">
        <v>117</v>
      </c>
      <c r="B98" s="110">
        <v>19</v>
      </c>
      <c r="C98" s="111" t="s">
        <v>181</v>
      </c>
      <c r="D98" s="111"/>
      <c r="E98" s="111" t="s">
        <v>132</v>
      </c>
      <c r="F98" s="89" t="s">
        <v>182</v>
      </c>
      <c r="G98" s="128" t="s">
        <v>121</v>
      </c>
      <c r="H98" s="112">
        <v>0.129</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x14ac:dyDescent="0.2">
      <c r="A100" s="1" t="s">
        <v>7</v>
      </c>
      <c r="B100" s="113"/>
      <c r="C100" s="114"/>
      <c r="D100" s="114"/>
      <c r="E100" s="114"/>
      <c r="F100" s="89" t="s">
        <v>183</v>
      </c>
      <c r="G100" s="127"/>
      <c r="H100" s="115"/>
      <c r="I100" s="115"/>
      <c r="J100" s="115"/>
      <c r="K100" s="85"/>
      <c r="L100" s="80"/>
    </row>
    <row r="101" spans="1:12" x14ac:dyDescent="0.2">
      <c r="A101" s="1" t="s">
        <v>8</v>
      </c>
      <c r="B101" s="113"/>
      <c r="C101" s="114"/>
      <c r="D101" s="114"/>
      <c r="E101" s="114"/>
      <c r="F101" s="89" t="s">
        <v>123</v>
      </c>
      <c r="G101" s="127"/>
      <c r="H101" s="115"/>
      <c r="I101" s="115"/>
      <c r="J101" s="115"/>
      <c r="K101" s="85"/>
      <c r="L101" s="80"/>
    </row>
    <row r="102" spans="1:12" x14ac:dyDescent="0.2">
      <c r="A102" s="1"/>
      <c r="B102" s="116"/>
      <c r="C102" s="117"/>
      <c r="D102" s="117"/>
      <c r="E102" s="117"/>
      <c r="F102" s="117"/>
      <c r="G102" s="129"/>
      <c r="H102" s="118"/>
      <c r="I102" s="118"/>
      <c r="J102" s="118"/>
      <c r="K102" s="86"/>
      <c r="L102" s="81"/>
    </row>
    <row r="103" spans="1:12" x14ac:dyDescent="0.2">
      <c r="A103" s="1" t="s">
        <v>101</v>
      </c>
      <c r="B103" s="119"/>
      <c r="C103" s="120" t="s">
        <v>206</v>
      </c>
      <c r="D103" s="120"/>
      <c r="E103" s="120"/>
      <c r="F103" s="120" t="s">
        <v>171</v>
      </c>
      <c r="G103" s="130"/>
      <c r="H103" s="121"/>
      <c r="I103" s="121"/>
      <c r="J103" s="121">
        <f>SUBTOTAL(9,J86:J102)</f>
        <v>0</v>
      </c>
      <c r="K103" s="87"/>
      <c r="L103" s="88">
        <f>SUBTOTAL(9,L86:L102)</f>
        <v>0</v>
      </c>
    </row>
    <row r="104" spans="1:12" ht="10.8"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184</v>
      </c>
      <c r="D105" s="108"/>
      <c r="E105" s="108"/>
      <c r="F105" s="108" t="s">
        <v>185</v>
      </c>
      <c r="G105" s="131"/>
      <c r="H105" s="109"/>
      <c r="I105" s="109"/>
      <c r="J105" s="109"/>
      <c r="K105" s="82"/>
      <c r="L105" s="83"/>
    </row>
    <row r="106" spans="1:12" x14ac:dyDescent="0.2">
      <c r="A106" s="1" t="s">
        <v>117</v>
      </c>
      <c r="B106" s="110">
        <v>20</v>
      </c>
      <c r="C106" s="111" t="s">
        <v>186</v>
      </c>
      <c r="D106" s="111"/>
      <c r="E106" s="111" t="s">
        <v>132</v>
      </c>
      <c r="F106" s="89" t="s">
        <v>187</v>
      </c>
      <c r="G106" s="128" t="s">
        <v>188</v>
      </c>
      <c r="H106" s="112">
        <v>16</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x14ac:dyDescent="0.2">
      <c r="A108" s="1" t="s">
        <v>7</v>
      </c>
      <c r="B108" s="113"/>
      <c r="C108" s="114"/>
      <c r="D108" s="114"/>
      <c r="E108" s="114"/>
      <c r="F108" s="89" t="s">
        <v>189</v>
      </c>
      <c r="G108" s="127"/>
      <c r="H108" s="115"/>
      <c r="I108" s="115"/>
      <c r="J108" s="115"/>
      <c r="K108" s="85"/>
      <c r="L108" s="80"/>
    </row>
    <row r="109" spans="1:12" x14ac:dyDescent="0.2">
      <c r="A109" s="1" t="s">
        <v>8</v>
      </c>
      <c r="B109" s="113"/>
      <c r="C109" s="114"/>
      <c r="D109" s="114"/>
      <c r="E109" s="114"/>
      <c r="F109" s="89" t="s">
        <v>123</v>
      </c>
      <c r="G109" s="127"/>
      <c r="H109" s="115"/>
      <c r="I109" s="115"/>
      <c r="J109" s="115"/>
      <c r="K109" s="85"/>
      <c r="L109" s="80"/>
    </row>
    <row r="110" spans="1:12" x14ac:dyDescent="0.2">
      <c r="A110" s="1"/>
      <c r="B110" s="116"/>
      <c r="C110" s="117"/>
      <c r="D110" s="117"/>
      <c r="E110" s="117"/>
      <c r="F110" s="117"/>
      <c r="G110" s="129"/>
      <c r="H110" s="118"/>
      <c r="I110" s="118"/>
      <c r="J110" s="118"/>
      <c r="K110" s="86"/>
      <c r="L110" s="81"/>
    </row>
    <row r="111" spans="1:12" x14ac:dyDescent="0.2">
      <c r="A111" s="1" t="s">
        <v>101</v>
      </c>
      <c r="B111" s="119"/>
      <c r="C111" s="120" t="s">
        <v>207</v>
      </c>
      <c r="D111" s="120"/>
      <c r="E111" s="120"/>
      <c r="F111" s="120" t="s">
        <v>185</v>
      </c>
      <c r="G111" s="130"/>
      <c r="H111" s="121"/>
      <c r="I111" s="121"/>
      <c r="J111" s="121">
        <f>SUBTOTAL(9,J106:J110)</f>
        <v>0</v>
      </c>
      <c r="K111" s="87"/>
      <c r="L111" s="88">
        <f>SUBTOTAL(9,L106:L110)</f>
        <v>0</v>
      </c>
    </row>
    <row r="112" spans="1:12" ht="10.8" thickBot="1" x14ac:dyDescent="0.25">
      <c r="A112" s="1"/>
      <c r="B112" s="122"/>
      <c r="C112" s="123"/>
      <c r="D112" s="123"/>
      <c r="E112" s="123"/>
      <c r="F112" s="123"/>
      <c r="G112" s="124"/>
      <c r="H112" s="125"/>
      <c r="I112" s="126"/>
      <c r="J112" s="125"/>
      <c r="K112" s="78"/>
      <c r="L112" s="78"/>
    </row>
    <row r="113" spans="1:12" x14ac:dyDescent="0.2">
      <c r="A113" s="1" t="s">
        <v>113</v>
      </c>
      <c r="B113" s="107" t="s">
        <v>114</v>
      </c>
      <c r="C113" s="108" t="s">
        <v>190</v>
      </c>
      <c r="D113" s="108"/>
      <c r="E113" s="108"/>
      <c r="F113" s="108" t="s">
        <v>191</v>
      </c>
      <c r="G113" s="131"/>
      <c r="H113" s="109"/>
      <c r="I113" s="109"/>
      <c r="J113" s="109"/>
      <c r="K113" s="82"/>
      <c r="L113" s="83"/>
    </row>
    <row r="114" spans="1:12" x14ac:dyDescent="0.2">
      <c r="A114" s="1" t="s">
        <v>117</v>
      </c>
      <c r="B114" s="110">
        <v>21</v>
      </c>
      <c r="C114" s="111" t="s">
        <v>192</v>
      </c>
      <c r="D114" s="111"/>
      <c r="E114" s="111" t="s">
        <v>132</v>
      </c>
      <c r="F114" s="89" t="s">
        <v>193</v>
      </c>
      <c r="G114" s="128" t="s">
        <v>188</v>
      </c>
      <c r="H114" s="112">
        <v>16</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t="s">
        <v>117</v>
      </c>
      <c r="B118" s="110">
        <v>22</v>
      </c>
      <c r="C118" s="111" t="s">
        <v>194</v>
      </c>
      <c r="D118" s="111"/>
      <c r="E118" s="111" t="s">
        <v>132</v>
      </c>
      <c r="F118" s="89" t="s">
        <v>195</v>
      </c>
      <c r="G118" s="128" t="s">
        <v>134</v>
      </c>
      <c r="H118" s="112">
        <v>14.4</v>
      </c>
      <c r="I118" s="112"/>
      <c r="J118" s="112" t="str">
        <f>IF(ISNUMBER(I118),ROUND(H118*I118,3),"")</f>
        <v/>
      </c>
      <c r="K118" s="84"/>
      <c r="L118" s="79">
        <f>ROUND(H118*K118,2)</f>
        <v>0</v>
      </c>
    </row>
    <row r="119" spans="1:12" x14ac:dyDescent="0.2">
      <c r="A119" s="1" t="s">
        <v>5</v>
      </c>
      <c r="B119" s="113"/>
      <c r="C119" s="114"/>
      <c r="D119" s="114"/>
      <c r="E119" s="114"/>
      <c r="F119" s="89"/>
      <c r="G119" s="127"/>
      <c r="H119" s="115"/>
      <c r="I119" s="115"/>
      <c r="J119" s="115"/>
      <c r="K119" s="85"/>
      <c r="L119" s="80"/>
    </row>
    <row r="120" spans="1:12" ht="20.399999999999999" x14ac:dyDescent="0.2">
      <c r="A120" s="1" t="s">
        <v>7</v>
      </c>
      <c r="B120" s="113"/>
      <c r="C120" s="114"/>
      <c r="D120" s="114"/>
      <c r="E120" s="114"/>
      <c r="F120" s="89" t="s">
        <v>196</v>
      </c>
      <c r="G120" s="127"/>
      <c r="H120" s="115"/>
      <c r="I120" s="115"/>
      <c r="J120" s="115"/>
      <c r="K120" s="85"/>
      <c r="L120" s="80"/>
    </row>
    <row r="121" spans="1:12" x14ac:dyDescent="0.2">
      <c r="A121" s="1" t="s">
        <v>8</v>
      </c>
      <c r="B121" s="113"/>
      <c r="C121" s="114"/>
      <c r="D121" s="114"/>
      <c r="E121" s="114"/>
      <c r="F121" s="89" t="s">
        <v>123</v>
      </c>
      <c r="G121" s="127"/>
      <c r="H121" s="115"/>
      <c r="I121" s="115"/>
      <c r="J121" s="115"/>
      <c r="K121" s="85"/>
      <c r="L121" s="80"/>
    </row>
    <row r="122" spans="1:12" x14ac:dyDescent="0.2">
      <c r="A122" s="1" t="s">
        <v>117</v>
      </c>
      <c r="B122" s="110">
        <v>23</v>
      </c>
      <c r="C122" s="111" t="s">
        <v>197</v>
      </c>
      <c r="D122" s="111"/>
      <c r="E122" s="111" t="s">
        <v>132</v>
      </c>
      <c r="F122" s="89" t="s">
        <v>198</v>
      </c>
      <c r="G122" s="128" t="s">
        <v>188</v>
      </c>
      <c r="H122" s="112">
        <v>14</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199</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t="s">
        <v>117</v>
      </c>
      <c r="B126" s="110">
        <v>24</v>
      </c>
      <c r="C126" s="111" t="s">
        <v>200</v>
      </c>
      <c r="D126" s="111"/>
      <c r="E126" s="111" t="s">
        <v>132</v>
      </c>
      <c r="F126" s="89" t="s">
        <v>201</v>
      </c>
      <c r="G126" s="128" t="s">
        <v>188</v>
      </c>
      <c r="H126" s="112">
        <v>15.94</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202</v>
      </c>
      <c r="G128" s="127"/>
      <c r="H128" s="115"/>
      <c r="I128" s="115"/>
      <c r="J128" s="115"/>
      <c r="K128" s="85"/>
      <c r="L128" s="80"/>
    </row>
    <row r="129" spans="1:12" x14ac:dyDescent="0.2">
      <c r="A129" s="1" t="s">
        <v>8</v>
      </c>
      <c r="B129" s="113"/>
      <c r="C129" s="114"/>
      <c r="D129" s="114"/>
      <c r="E129" s="114"/>
      <c r="F129" s="89" t="s">
        <v>123</v>
      </c>
      <c r="G129" s="127"/>
      <c r="H129" s="115"/>
      <c r="I129" s="115"/>
      <c r="J129" s="115"/>
      <c r="K129" s="85"/>
      <c r="L129" s="80"/>
    </row>
    <row r="130" spans="1:12" x14ac:dyDescent="0.2">
      <c r="A130" s="1"/>
      <c r="B130" s="132"/>
      <c r="C130" s="133"/>
      <c r="D130" s="133"/>
      <c r="E130" s="133"/>
      <c r="F130" s="133"/>
      <c r="G130" s="134"/>
      <c r="H130" s="135"/>
      <c r="I130" s="135"/>
      <c r="J130" s="135"/>
      <c r="K130" s="91"/>
      <c r="L130" s="92"/>
    </row>
    <row r="131" spans="1:12" x14ac:dyDescent="0.2">
      <c r="A131" s="1" t="s">
        <v>101</v>
      </c>
      <c r="B131" s="119"/>
      <c r="C131" s="120" t="s">
        <v>208</v>
      </c>
      <c r="D131" s="120"/>
      <c r="E131" s="120"/>
      <c r="F131" s="120" t="s">
        <v>191</v>
      </c>
      <c r="G131" s="130"/>
      <c r="H131" s="121"/>
      <c r="I131" s="121"/>
      <c r="J131" s="121">
        <f>SUBTOTAL(9,J114:J130)</f>
        <v>0</v>
      </c>
      <c r="K131" s="87"/>
      <c r="L131" s="88">
        <f>SUBTOTAL(9,L114:L130)</f>
        <v>0</v>
      </c>
    </row>
    <row r="132" spans="1:12" x14ac:dyDescent="0.2">
      <c r="A132" s="1"/>
      <c r="B132" s="136"/>
      <c r="C132" s="137"/>
      <c r="D132" s="137"/>
      <c r="E132" s="137"/>
      <c r="F132" s="137"/>
      <c r="G132" s="138"/>
      <c r="H132" s="139"/>
      <c r="I132" s="140"/>
      <c r="J132" s="139"/>
      <c r="K132" s="90"/>
      <c r="L132" s="90"/>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2"/>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3"/>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2"/>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C1092" s="146"/>
      <c r="D1092" s="146"/>
      <c r="E1092" s="146"/>
      <c r="F1092" s="146"/>
      <c r="G1092" s="147"/>
      <c r="H1092" s="148"/>
      <c r="I1092" s="149"/>
      <c r="J1092" s="148"/>
      <c r="K1092" s="74"/>
      <c r="L1092" s="75"/>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50"/>
      <c r="E1100" s="146"/>
      <c r="F1100" s="146"/>
      <c r="G1100" s="147"/>
      <c r="H1100" s="148"/>
      <c r="I1100" s="149"/>
      <c r="J1100" s="148"/>
      <c r="K1100" s="74"/>
      <c r="L1100" s="75"/>
    </row>
    <row r="1101" spans="1:12" x14ac:dyDescent="0.2">
      <c r="K1101"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2018-04-18T06:51:35Z</dcterms:modified>
</cp:coreProperties>
</file>